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ase Case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<sst xmlns="http://schemas.openxmlformats.org/spreadsheetml/2006/main" count="51" uniqueCount="48">
  <si>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A</t>
  </si>
  <si>
    <t>B</t>
  </si>
  <si>
    <t>Total</t>
  </si>
  <si>
    <t>Price</t>
  </si>
  <si>
    <t>Quantity Sold</t>
  </si>
  <si>
    <t>Sales</t>
  </si>
  <si>
    <t>Variable Costs</t>
  </si>
  <si>
    <t>Unit Variable Costs</t>
  </si>
  <si>
    <t>Contribution Margin</t>
  </si>
  <si>
    <t>m%</t>
  </si>
  <si>
    <t>Fixed operational costs</t>
  </si>
  <si>
    <t>Operational profit</t>
  </si>
  <si>
    <t>Common fixed costs</t>
  </si>
  <si>
    <t>Direct operational profit</t>
  </si>
  <si>
    <t>Operational Break Even</t>
  </si>
  <si>
    <t>Operational Safety Margin</t>
  </si>
  <si>
    <t>Weights</t>
  </si>
  <si>
    <t>DOL</t>
  </si>
  <si>
    <t>Financial expenses</t>
  </si>
  <si>
    <t>Profit before taxes</t>
  </si>
  <si>
    <t>DFL</t>
  </si>
  <si>
    <t>DCL</t>
  </si>
  <si>
    <t>Degree of Leverage Analysis</t>
  </si>
  <si>
    <t>Break-even analysis</t>
  </si>
  <si>
    <t>1. Operational Break-Even</t>
  </si>
  <si>
    <t>Contribution margin in % of sales (m%)</t>
  </si>
  <si>
    <t>Direct fixed costs</t>
  </si>
  <si>
    <t>Indirect fixed costs</t>
  </si>
  <si>
    <t>Weights of sales</t>
  </si>
  <si>
    <t>m%=m%A*wA+m%B*wB</t>
  </si>
  <si>
    <t>Evidence that m% is m% of each product multiplied by the weighted of sales</t>
  </si>
  <si>
    <t>2. Total break even</t>
  </si>
  <si>
    <t>Total fixed costs</t>
  </si>
  <si>
    <t>Operational fixed costs</t>
  </si>
  <si>
    <t>Product m%</t>
  </si>
  <si>
    <t>Other way to calculate DCL</t>
  </si>
  <si>
    <t>Income statement</t>
  </si>
  <si>
    <t>Product inputs</t>
  </si>
  <si>
    <t>Income taxes</t>
  </si>
  <si>
    <t>Income taxe rate</t>
  </si>
  <si>
    <t>Net profit</t>
  </si>
  <si>
    <t>Break Even</t>
  </si>
  <si>
    <t>Safety Margin</t>
  </si>
  <si>
    <t>Increase of BE because of financial expenses</t>
  </si>
  <si>
    <t>Change of safety margin because of financial expenses</t>
  </si>
  <si>
    <t xml:space="preserve">Conclusion: 1% change in sales imply a change of profit </t>
  </si>
  <si>
    <t>1% Increase on sales</t>
  </si>
  <si>
    <t>1% decrease on sales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</si>
</sst>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.0%"/>
    <numFmt numFmtId="167" formatCode="0.0000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165" fontId="33" fillId="0" borderId="0" xfId="44" applyNumberFormat="1" applyFont="1" applyAlignment="1">
      <alignment/>
    </xf>
    <xf numFmtId="0" fontId="35" fillId="0" borderId="0" xfId="0" applyFont="1" applyAlignment="1">
      <alignment/>
    </xf>
    <xf numFmtId="166" fontId="35" fillId="0" borderId="0" xfId="57" applyNumberFormat="1" applyFont="1" applyAlignment="1">
      <alignment/>
    </xf>
    <xf numFmtId="9" fontId="0" fillId="0" borderId="0" xfId="57" applyFont="1" applyAlignment="1">
      <alignment/>
    </xf>
    <xf numFmtId="0" fontId="0" fillId="0" borderId="0" xfId="0" applyFont="1" applyAlignment="1">
      <alignment/>
    </xf>
    <xf numFmtId="166" fontId="33" fillId="0" borderId="0" xfId="57" applyNumberFormat="1" applyFont="1" applyAlignment="1">
      <alignment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="116" zoomScaleNormal="116" zoomScalePageLayoutView="0" workbookViewId="0" topLeftCell="A31">
      <selection activeCell="B7" sqref="B7"/>
    </sheetView>
  </sheetViews>
  <sheetFormatPr defaultColWidth="9.140625" defaultRowHeight="15"/>
  <cols>
    <col min="1" max="1" width="28.421875" style="0" customWidth="1"/>
    <col min="2" max="2" width="10.140625" style="0" bestFit="1" customWidth="1"/>
    <col min="3" max="3" width="9.140625" style="0" bestFit="1" customWidth="1"/>
    <col min="4" max="4" width="10.00390625" style="0" bestFit="1" customWidth="1"/>
    <col min="5" max="5" width="10.8515625" style="0" bestFit="1" customWidth="1"/>
    <col min="6" max="6" width="11.28125" style="0" bestFit="1" customWidth="1"/>
    <col min="8" max="8" width="24.28125" style="0" bestFit="1" customWidth="1"/>
  </cols>
  <sheetData>
    <row r="2" spans="2:4" ht="14.25">
      <c r="B2" s="6" t="s">
        <v>0</v>
      </c>
      <c r="C2" s="6" t="s">
        <v>1</v>
      </c>
      <c r="D2" s="6" t="s">
        <v>2</v>
      </c>
    </row>
    <row r="3" spans="1:4" ht="14.25">
      <c r="A3" s="7" t="s">
        <v>37</v>
      </c>
      <c r="B3" s="6"/>
      <c r="C3" s="6"/>
      <c r="D3" s="6"/>
    </row>
    <row r="4" spans="1:3" ht="14.25">
      <c r="A4" t="s">
        <v>3</v>
      </c>
      <c r="B4" s="1">
        <v>100</v>
      </c>
      <c r="C4" s="1">
        <v>40</v>
      </c>
    </row>
    <row r="5" spans="1:3" ht="14.25">
      <c r="A5" t="s">
        <v>4</v>
      </c>
      <c r="B5">
        <v>500</v>
      </c>
      <c r="C5">
        <v>700</v>
      </c>
    </row>
    <row r="6" spans="1:3" ht="14.25">
      <c r="A6" t="s">
        <v>7</v>
      </c>
      <c r="B6" s="1">
        <v>40</v>
      </c>
      <c r="C6" s="1">
        <v>20</v>
      </c>
    </row>
    <row r="7" spans="1:9" ht="28.5">
      <c r="A7" s="7" t="s">
        <v>36</v>
      </c>
      <c r="E7" s="18" t="s">
        <v>46</v>
      </c>
      <c r="F7" s="18" t="s">
        <v>47</v>
      </c>
      <c r="H7" s="10" t="s">
        <v>22</v>
      </c>
      <c r="I7" s="10"/>
    </row>
    <row r="8" spans="1:9" ht="14.25">
      <c r="A8" t="s">
        <v>5</v>
      </c>
      <c r="B8" s="1">
        <f>+B4*B5</f>
        <v>50000</v>
      </c>
      <c r="C8" s="1">
        <f>+C4*C5</f>
        <v>28000</v>
      </c>
      <c r="D8" s="1">
        <f>+B8+C8</f>
        <v>78000</v>
      </c>
      <c r="E8" s="9">
        <f>+D8*1.01</f>
        <v>78780</v>
      </c>
      <c r="F8" s="9">
        <f>+D8-D8*0.01</f>
        <v>77220</v>
      </c>
      <c r="H8" t="s">
        <v>17</v>
      </c>
      <c r="I8" s="4">
        <f>+D11/D16</f>
        <v>4.888888888888889</v>
      </c>
    </row>
    <row r="9" spans="1:9" ht="14.25">
      <c r="A9" s="12" t="s">
        <v>16</v>
      </c>
      <c r="B9" s="13">
        <f>+B8/$D$8</f>
        <v>0.6410256410256411</v>
      </c>
      <c r="C9" s="13">
        <f>+C8/$D$8</f>
        <v>0.358974358974359</v>
      </c>
      <c r="D9" s="13">
        <f>+D8/$D$8</f>
        <v>1</v>
      </c>
      <c r="E9" s="9"/>
      <c r="H9" t="s">
        <v>20</v>
      </c>
      <c r="I9" s="4">
        <f>+D16/D18</f>
        <v>1.8</v>
      </c>
    </row>
    <row r="10" spans="1:9" ht="14.25">
      <c r="A10" t="s">
        <v>6</v>
      </c>
      <c r="B10" s="1">
        <f>+B6*B5</f>
        <v>20000</v>
      </c>
      <c r="C10" s="1">
        <f>+C6*C5</f>
        <v>14000</v>
      </c>
      <c r="D10" s="1">
        <f>+B10+C10</f>
        <v>34000</v>
      </c>
      <c r="E10" s="9"/>
      <c r="H10" s="7" t="s">
        <v>21</v>
      </c>
      <c r="I10" s="8">
        <f>+I8*I9</f>
        <v>8.8</v>
      </c>
    </row>
    <row r="11" spans="1:9" ht="14.25">
      <c r="A11" s="7" t="s">
        <v>8</v>
      </c>
      <c r="B11" s="11">
        <f>+B8-B10</f>
        <v>30000</v>
      </c>
      <c r="C11" s="11">
        <f>+C8-C10</f>
        <v>14000</v>
      </c>
      <c r="D11" s="11">
        <f>+D8-D10</f>
        <v>44000</v>
      </c>
      <c r="E11" s="9">
        <f>+$D$12*E8</f>
        <v>44440</v>
      </c>
      <c r="F11" s="9">
        <f>+$D$12*F8</f>
        <v>43560</v>
      </c>
      <c r="H11" t="s">
        <v>35</v>
      </c>
      <c r="I11" s="5">
        <f>+D11/D18</f>
        <v>8.8</v>
      </c>
    </row>
    <row r="12" spans="1:4" ht="14.25">
      <c r="A12" s="12" t="s">
        <v>9</v>
      </c>
      <c r="B12" s="13">
        <f>+B11/B8</f>
        <v>0.6</v>
      </c>
      <c r="C12" s="13">
        <f>+C11/C8</f>
        <v>0.5</v>
      </c>
      <c r="D12" s="13">
        <f>+D11/D8</f>
        <v>0.5641025641025641</v>
      </c>
    </row>
    <row r="13" spans="1:8" ht="14.25">
      <c r="A13" t="s">
        <v>10</v>
      </c>
      <c r="B13" s="1">
        <v>20000</v>
      </c>
      <c r="C13" s="1">
        <v>10000</v>
      </c>
      <c r="D13" s="1">
        <f>+B13+C13</f>
        <v>30000</v>
      </c>
      <c r="E13" s="9">
        <f>+D13</f>
        <v>30000</v>
      </c>
      <c r="F13" s="9">
        <f>+E13</f>
        <v>30000</v>
      </c>
      <c r="H13" t="s">
        <v>45</v>
      </c>
    </row>
    <row r="14" spans="1:6" ht="14.25">
      <c r="A14" s="7" t="s">
        <v>13</v>
      </c>
      <c r="B14" s="11">
        <f>+B11-B13</f>
        <v>10000</v>
      </c>
      <c r="C14" s="11">
        <f>+C11-C13</f>
        <v>4000</v>
      </c>
      <c r="D14" s="11">
        <f>+D11-D13</f>
        <v>14000</v>
      </c>
      <c r="E14" s="11">
        <f>+E11-E13</f>
        <v>14440</v>
      </c>
      <c r="F14" s="11">
        <f>+F11-F13</f>
        <v>13560</v>
      </c>
    </row>
    <row r="15" spans="1:6" ht="14.25">
      <c r="A15" t="s">
        <v>12</v>
      </c>
      <c r="B15" s="1"/>
      <c r="C15" s="1"/>
      <c r="D15" s="1">
        <v>5000</v>
      </c>
      <c r="E15" s="9">
        <f>+D15</f>
        <v>5000</v>
      </c>
      <c r="F15" s="9">
        <f>+D15</f>
        <v>5000</v>
      </c>
    </row>
    <row r="16" spans="1:6" ht="14.25">
      <c r="A16" s="7" t="s">
        <v>11</v>
      </c>
      <c r="B16" s="11"/>
      <c r="C16" s="11"/>
      <c r="D16" s="11">
        <f>+D14-D15</f>
        <v>9000</v>
      </c>
      <c r="E16" s="11">
        <f>+E14-E15</f>
        <v>9440</v>
      </c>
      <c r="F16" s="11">
        <f>+F14-F15</f>
        <v>8560</v>
      </c>
    </row>
    <row r="17" spans="1:6" ht="14.25">
      <c r="A17" t="s">
        <v>18</v>
      </c>
      <c r="B17" s="1"/>
      <c r="C17" s="1"/>
      <c r="D17" s="1">
        <v>4000</v>
      </c>
      <c r="E17" s="9">
        <f>+D17</f>
        <v>4000</v>
      </c>
      <c r="F17" s="9">
        <f>+D17</f>
        <v>4000</v>
      </c>
    </row>
    <row r="18" spans="1:6" ht="14.25">
      <c r="A18" s="7" t="s">
        <v>19</v>
      </c>
      <c r="B18" s="11"/>
      <c r="C18" s="11"/>
      <c r="D18" s="11">
        <f>+D16-D17</f>
        <v>5000</v>
      </c>
      <c r="E18" s="11">
        <f>+E16-E17</f>
        <v>5440</v>
      </c>
      <c r="F18" s="11">
        <f>+F16-F17</f>
        <v>4560</v>
      </c>
    </row>
    <row r="19" spans="1:4" ht="14.25">
      <c r="A19" t="s">
        <v>39</v>
      </c>
      <c r="B19" s="1"/>
      <c r="C19" s="1"/>
      <c r="D19" s="14">
        <v>0.25</v>
      </c>
    </row>
    <row r="20" spans="1:6" ht="14.25">
      <c r="A20" s="15" t="s">
        <v>38</v>
      </c>
      <c r="B20" s="11"/>
      <c r="C20" s="11"/>
      <c r="D20" s="1">
        <f>+D18*D19</f>
        <v>1250</v>
      </c>
      <c r="E20" s="9">
        <f>+E18*$D$19</f>
        <v>1360</v>
      </c>
      <c r="F20" s="9">
        <f>+F18*$D$19</f>
        <v>1140</v>
      </c>
    </row>
    <row r="21" spans="1:6" ht="14.25">
      <c r="A21" s="7" t="s">
        <v>40</v>
      </c>
      <c r="B21" s="11"/>
      <c r="C21" s="11"/>
      <c r="D21" s="11">
        <f>+D18-D20</f>
        <v>3750</v>
      </c>
      <c r="E21" s="11">
        <f>+E18-E20</f>
        <v>4080</v>
      </c>
      <c r="F21" s="11">
        <f>+F18-F20</f>
        <v>3420</v>
      </c>
    </row>
    <row r="22" spans="1:6" ht="14.25">
      <c r="A22" s="7"/>
      <c r="B22" s="11"/>
      <c r="C22" s="11"/>
      <c r="D22" s="11"/>
      <c r="E22" s="16">
        <f>+E21/$D$21-1</f>
        <v>0.08800000000000008</v>
      </c>
      <c r="F22" s="16">
        <f>+F21/$D$21-1</f>
        <v>-0.08799999999999997</v>
      </c>
    </row>
    <row r="23" spans="2:4" ht="14.25">
      <c r="B23" s="1"/>
      <c r="C23" s="1"/>
      <c r="D23" s="1"/>
    </row>
    <row r="24" spans="1:4" ht="14.25">
      <c r="A24" s="7" t="s">
        <v>30</v>
      </c>
      <c r="B24" s="1"/>
      <c r="C24" s="1"/>
      <c r="D24" s="1"/>
    </row>
    <row r="25" spans="1:4" ht="14.25">
      <c r="A25" t="s">
        <v>28</v>
      </c>
      <c r="B25" s="2">
        <f>+B9</f>
        <v>0.6410256410256411</v>
      </c>
      <c r="C25" s="2">
        <f>+C9</f>
        <v>0.358974358974359</v>
      </c>
      <c r="D25" s="2">
        <f>+D8/$D$8</f>
        <v>1</v>
      </c>
    </row>
    <row r="26" spans="1:4" ht="14.25">
      <c r="A26" t="s">
        <v>34</v>
      </c>
      <c r="B26" s="2">
        <f>+B12</f>
        <v>0.6</v>
      </c>
      <c r="C26" s="2">
        <f>+C12</f>
        <v>0.5</v>
      </c>
      <c r="D26" s="2"/>
    </row>
    <row r="27" spans="1:4" ht="14.25">
      <c r="A27" t="s">
        <v>29</v>
      </c>
      <c r="D27" s="3">
        <f>+B25*B26+C25*C26</f>
        <v>0.5641025641025641</v>
      </c>
    </row>
    <row r="28" spans="2:4" ht="14.25">
      <c r="B28" s="1"/>
      <c r="C28" s="1"/>
      <c r="D28" s="1"/>
    </row>
    <row r="29" spans="1:4" ht="14.25">
      <c r="A29" s="7" t="s">
        <v>23</v>
      </c>
      <c r="B29" s="1"/>
      <c r="C29" s="1"/>
      <c r="D29" s="1"/>
    </row>
    <row r="30" spans="1:4" ht="14.25">
      <c r="A30" s="7" t="s">
        <v>24</v>
      </c>
      <c r="B30" s="1"/>
      <c r="C30" s="1"/>
      <c r="D30" s="1"/>
    </row>
    <row r="31" spans="1:4" ht="14.25">
      <c r="A31" t="s">
        <v>26</v>
      </c>
      <c r="B31" s="1"/>
      <c r="C31" s="1"/>
      <c r="D31" s="1">
        <f>+D13</f>
        <v>30000</v>
      </c>
    </row>
    <row r="32" spans="1:4" ht="14.25">
      <c r="A32" t="s">
        <v>27</v>
      </c>
      <c r="B32" s="1"/>
      <c r="C32" s="1"/>
      <c r="D32" s="1">
        <f>+D15</f>
        <v>5000</v>
      </c>
    </row>
    <row r="33" spans="1:4" ht="14.25">
      <c r="A33" t="s">
        <v>10</v>
      </c>
      <c r="B33" s="1"/>
      <c r="C33" s="1"/>
      <c r="D33" s="1">
        <f>+D31+D32</f>
        <v>35000</v>
      </c>
    </row>
    <row r="34" spans="1:4" ht="14.25">
      <c r="A34" t="s">
        <v>25</v>
      </c>
      <c r="B34" s="1"/>
      <c r="C34" s="1"/>
      <c r="D34" s="2">
        <f>+$D$12</f>
        <v>0.5641025641025641</v>
      </c>
    </row>
    <row r="35" spans="1:4" ht="14.25">
      <c r="A35" s="7" t="s">
        <v>14</v>
      </c>
      <c r="B35" s="11"/>
      <c r="C35" s="11"/>
      <c r="D35" s="11">
        <f>+D33/D34</f>
        <v>62045.454545454544</v>
      </c>
    </row>
    <row r="36" spans="1:4" ht="14.25">
      <c r="A36" s="7" t="s">
        <v>15</v>
      </c>
      <c r="B36" s="7"/>
      <c r="C36" s="7"/>
      <c r="D36" s="16">
        <f>($D$8-D35)/$D$8</f>
        <v>0.20454545454545456</v>
      </c>
    </row>
    <row r="38" ht="14.25">
      <c r="A38" s="7" t="s">
        <v>31</v>
      </c>
    </row>
    <row r="39" spans="1:4" ht="14.25">
      <c r="A39" t="s">
        <v>33</v>
      </c>
      <c r="D39" s="9">
        <f>+D33</f>
        <v>35000</v>
      </c>
    </row>
    <row r="40" spans="1:4" ht="14.25">
      <c r="A40" t="s">
        <v>18</v>
      </c>
      <c r="D40" s="9">
        <f>+D17</f>
        <v>4000</v>
      </c>
    </row>
    <row r="41" spans="1:4" ht="14.25">
      <c r="A41" t="s">
        <v>32</v>
      </c>
      <c r="D41" s="9">
        <f>+D39+D40</f>
        <v>39000</v>
      </c>
    </row>
    <row r="42" spans="1:4" ht="14.25">
      <c r="A42" t="s">
        <v>25</v>
      </c>
      <c r="B42" s="1"/>
      <c r="C42" s="1"/>
      <c r="D42" s="2">
        <f>+$D$12</f>
        <v>0.5641025641025641</v>
      </c>
    </row>
    <row r="43" spans="1:4" ht="14.25">
      <c r="A43" s="7" t="s">
        <v>41</v>
      </c>
      <c r="B43" s="11"/>
      <c r="C43" s="11"/>
      <c r="D43" s="11">
        <f>+D41/D42</f>
        <v>69136.36363636363</v>
      </c>
    </row>
    <row r="44" spans="1:4" ht="14.25">
      <c r="A44" s="7" t="s">
        <v>42</v>
      </c>
      <c r="B44" s="7"/>
      <c r="C44" s="7"/>
      <c r="D44" s="16">
        <f>($D$8-D43)/$D$8</f>
        <v>0.11363636363636369</v>
      </c>
    </row>
    <row r="45" spans="1:4" ht="14.25">
      <c r="A45" s="7" t="s">
        <v>43</v>
      </c>
      <c r="B45" s="7"/>
      <c r="C45" s="7"/>
      <c r="D45" s="11">
        <f>+D43-D35</f>
        <v>7090.909090909088</v>
      </c>
    </row>
    <row r="46" spans="1:4" ht="14.25">
      <c r="A46" s="7" t="s">
        <v>44</v>
      </c>
      <c r="B46" s="7"/>
      <c r="C46" s="7"/>
      <c r="D46" s="17">
        <f>+D44-D36</f>
        <v>-0.09090909090909087</v>
      </c>
    </row>
  </sheetData>
  <sheetProtection/>
  <mergeCells count="1"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dcterms:created xsi:type="dcterms:W3CDTF">2019-10-07T11:07:49Z</dcterms:created>
  <dcterms:modified xsi:type="dcterms:W3CDTF">2019-10-07T15:28:41Z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